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rep" sheetId="1" r:id="rId1"/>
  </sheets>
  <definedNames/>
  <calcPr fullCalcOnLoad="1"/>
</workbook>
</file>

<file path=xl/sharedStrings.xml><?xml version="1.0" encoding="utf-8"?>
<sst xmlns="http://schemas.openxmlformats.org/spreadsheetml/2006/main" count="99" uniqueCount="82">
  <si>
    <t>05</t>
  </si>
  <si>
    <t>Результаты ГИА-9 по информатике</t>
  </si>
  <si>
    <t>024</t>
  </si>
  <si>
    <t>НЕ ИЗМЕНЯТЬ Служебное поле</t>
  </si>
  <si>
    <t>№ п/п</t>
  </si>
  <si>
    <t>Код ОУ</t>
  </si>
  <si>
    <t>Класс</t>
  </si>
  <si>
    <t>Фамилия</t>
  </si>
  <si>
    <t>Имя</t>
  </si>
  <si>
    <t>Отчество</t>
  </si>
  <si>
    <t>Вар</t>
  </si>
  <si>
    <t>Часть 1</t>
  </si>
  <si>
    <t>Часть 2</t>
  </si>
  <si>
    <t>Сл1</t>
  </si>
  <si>
    <t>Маска ответов части 1</t>
  </si>
  <si>
    <t>Маска ответов части 2</t>
  </si>
  <si>
    <t>Верных ответов</t>
  </si>
  <si>
    <t>Оценка</t>
  </si>
  <si>
    <t>9А</t>
  </si>
  <si>
    <t>Александр</t>
  </si>
  <si>
    <t>Сергеевич</t>
  </si>
  <si>
    <t>Владимировна</t>
  </si>
  <si>
    <t>Артем</t>
  </si>
  <si>
    <t>9Б</t>
  </si>
  <si>
    <t>Игоревич</t>
  </si>
  <si>
    <t>Александровна</t>
  </si>
  <si>
    <t>Алина</t>
  </si>
  <si>
    <t>Сергей</t>
  </si>
  <si>
    <t>Валерия</t>
  </si>
  <si>
    <t>Алексеевна</t>
  </si>
  <si>
    <t>Кристина</t>
  </si>
  <si>
    <t>C98EAF99-9556-4A17-9524-F61F6DC7B724</t>
  </si>
  <si>
    <t>002410</t>
  </si>
  <si>
    <t>Белецкая</t>
  </si>
  <si>
    <t>420EE60F-8762-4FED-BCAB-EE84B21AA2E9</t>
  </si>
  <si>
    <t>Дорошенко</t>
  </si>
  <si>
    <t>8B21EAD0-BCB9-44BA-BB4B-6BE4139C39FA</t>
  </si>
  <si>
    <t>Еременко</t>
  </si>
  <si>
    <t>C3D70A1B-7FFE-4F23-916B-D4AA611C5EEC</t>
  </si>
  <si>
    <t>Воробьева</t>
  </si>
  <si>
    <t>1E79B1CA-C738-48AB-8EAC-64B8DE78F6AD</t>
  </si>
  <si>
    <t>Мишура</t>
  </si>
  <si>
    <t>3E5DCE1B-5F9B-434E-B9DA-46575E67CF91</t>
  </si>
  <si>
    <t>Силина</t>
  </si>
  <si>
    <t>Олеся</t>
  </si>
  <si>
    <t>Леонидовна</t>
  </si>
  <si>
    <t>22D7D9DA-330F-47C1-8FB2-8DD71794E833</t>
  </si>
  <si>
    <t>Токарев</t>
  </si>
  <si>
    <t>Станиславович</t>
  </si>
  <si>
    <t>код ППЭ</t>
  </si>
  <si>
    <t>код ОО</t>
  </si>
  <si>
    <t>шифр</t>
  </si>
  <si>
    <t>2405                                                                                                                                    Каневской р-н</t>
  </si>
  <si>
    <t>0124</t>
  </si>
  <si>
    <t>0111</t>
  </si>
  <si>
    <t>0087</t>
  </si>
  <si>
    <t>0085</t>
  </si>
  <si>
    <t>0054</t>
  </si>
  <si>
    <t>0057</t>
  </si>
  <si>
    <t>0003</t>
  </si>
  <si>
    <t>оценка</t>
  </si>
  <si>
    <t>"2"</t>
  </si>
  <si>
    <t>"3"</t>
  </si>
  <si>
    <t>"4"</t>
  </si>
  <si>
    <t>"5"</t>
  </si>
  <si>
    <t>100 бальники</t>
  </si>
  <si>
    <t>от</t>
  </si>
  <si>
    <t>до</t>
  </si>
  <si>
    <t>критерий</t>
  </si>
  <si>
    <t>количество/что сост</t>
  </si>
  <si>
    <t>% качества</t>
  </si>
  <si>
    <t>вар 1</t>
  </si>
  <si>
    <t>вар 2</t>
  </si>
  <si>
    <t>вар 3</t>
  </si>
  <si>
    <t>вар 4</t>
  </si>
  <si>
    <t>% выполнения</t>
  </si>
  <si>
    <t>Средний балл</t>
  </si>
  <si>
    <t>задание</t>
  </si>
  <si>
    <t>справились с задан</t>
  </si>
  <si>
    <t>% выполнения по заданиям</t>
  </si>
  <si>
    <t>сдавало всего</t>
  </si>
  <si>
    <t>всего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</si>
</sst>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\$#,##0_);\(\$#,##0\)"/>
    <numFmt numFmtId="173" formatCode="_(\$#,##0_);[Red]\(\$#,##0\)"/>
    <numFmt numFmtId="174" formatCode="_(\$#,##0.00_);\(\$#,##0.00\)"/>
    <numFmt numFmtId="175" formatCode="_(\$#,##0.00_);[Red]\(\$#,##0.00\)"/>
    <numFmt numFmtId="176" formatCode="#\ ?/?"/>
    <numFmt numFmtId="177" formatCode="#\ ??/??"/>
    <numFmt numFmtId="178" formatCode="m/d/yy"/>
    <numFmt numFmtId="179" formatCode="d\-mmm\-yy"/>
    <numFmt numFmtId="180" formatCode="d\-mmm"/>
    <numFmt numFmtId="181" formatCode="mmmm\-yy"/>
    <numFmt numFmtId="182" formatCode="m/d/yy\ h:mm"/>
    <numFmt numFmtId="183" formatCode="#,##0_);\(#,##0\)"/>
    <numFmt numFmtId="184" formatCode="#,##0_);[Red]\(#,##0\)"/>
    <numFmt numFmtId="185" formatCode="#,##0.00_);\(#,##0.00\)"/>
    <numFmt numFmtId="186" formatCode="#,##0.00_);[Red]\(#,##0.00\)"/>
    <numFmt numFmtId="187" formatCode="_(* #,##0_);_(* \(#,##0\);_(* &quot;-&quot;_);_(@_)"/>
    <numFmt numFmtId="188" formatCode="_(\$* #,##0_);_(\$* \(#,##0\);_(\$* &quot;-&quot;_);_(@_)"/>
    <numFmt numFmtId="189" formatCode="_(* #,##0.00_);_(* \(#,##0.00\);_(* &quot;-&quot;??_);_(@_)"/>
    <numFmt numFmtId="190" formatCode="_(\$* #,##0.00_);_(\$* \(#,##0.00\);_(\$* &quot;-&quot;??_);_(@_)"/>
    <numFmt numFmtId="191" formatCode="#\ #0.0E+0"/>
    <numFmt numFmtId="192" formatCode="[$-FC19]d\ mmmm\ yyyy\ &quot;г.&quot;"/>
    <numFmt numFmtId="193" formatCode="000000"/>
    <numFmt numFmtId="194" formatCode="0.0000E+00"/>
    <numFmt numFmtId="195" formatCode="0000"/>
    <numFmt numFmtId="196" formatCode="0.0%"/>
    <numFmt numFmtId="197" formatCode="0.0"/>
  </numFmts>
  <fonts count="25">
    <font>
      <sz val="12"/>
      <color indexed="8"/>
      <name val="Arial"/>
      <family val="0"/>
    </font>
    <font>
      <sz val="10"/>
      <color indexed="8"/>
      <name val="Arial"/>
      <family val="0"/>
    </font>
    <font>
      <b/>
      <sz val="10"/>
      <color indexed="9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0"/>
    </font>
    <font>
      <sz val="8"/>
      <color indexed="10"/>
      <name val="Arial"/>
      <family val="0"/>
    </font>
    <font>
      <b/>
      <sz val="8"/>
      <color indexed="8"/>
      <name val="Arial"/>
      <family val="0"/>
    </font>
    <font>
      <b/>
      <sz val="8"/>
      <color indexed="10"/>
      <name val="Arial"/>
      <family val="0"/>
    </font>
  </fonts>
  <fills count="22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6" fillId="3" borderId="1" applyNumberFormat="0" applyAlignment="0" applyProtection="0"/>
    <xf numFmtId="0" fontId="7" fillId="9" borderId="2" applyNumberFormat="0" applyAlignment="0" applyProtection="0"/>
    <xf numFmtId="0" fontId="8" fillId="9" borderId="1" applyNumberFormat="0" applyAlignment="0" applyProtection="0"/>
    <xf numFmtId="190" fontId="0" fillId="0" borderId="0">
      <alignment/>
      <protection/>
    </xf>
    <xf numFmtId="45" fontId="0" fillId="0" borderId="0">
      <alignment/>
      <protection/>
    </xf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14" borderId="7" applyNumberFormat="0" applyAlignment="0" applyProtection="0"/>
    <xf numFmtId="0" fontId="14" fillId="0" borderId="0" applyNumberFormat="0" applyFill="0" applyBorder="0" applyAlignment="0" applyProtection="0"/>
    <xf numFmtId="0" fontId="15" fillId="10" borderId="0" applyNumberFormat="0" applyBorder="0" applyAlignment="0" applyProtection="0"/>
    <xf numFmtId="0" fontId="16" fillId="17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>
      <alignment/>
      <protection/>
    </xf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88" fontId="0" fillId="0" borderId="0">
      <alignment/>
      <protection/>
    </xf>
    <xf numFmtId="189" fontId="0" fillId="0" borderId="0">
      <alignment/>
      <protection/>
    </xf>
    <xf numFmtId="0" fontId="20" fillId="7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1" fillId="18" borderId="10" xfId="0" applyFont="1" applyFill="1" applyBorder="1" applyAlignment="1">
      <alignment horizontal="center" vertical="center"/>
    </xf>
    <xf numFmtId="0" fontId="2" fillId="19" borderId="10" xfId="0" applyFont="1" applyFill="1" applyBorder="1" applyAlignment="1">
      <alignment horizontal="left" vertical="center"/>
    </xf>
    <xf numFmtId="0" fontId="1" fillId="4" borderId="10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left" vertical="center"/>
    </xf>
    <xf numFmtId="195" fontId="1" fillId="4" borderId="10" xfId="0" applyNumberFormat="1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right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/>
    </xf>
    <xf numFmtId="0" fontId="21" fillId="10" borderId="11" xfId="0" applyFont="1" applyFill="1" applyBorder="1" applyAlignment="1">
      <alignment vertical="center"/>
    </xf>
    <xf numFmtId="0" fontId="21" fillId="0" borderId="0" xfId="0" applyFont="1" applyAlignment="1">
      <alignment/>
    </xf>
    <xf numFmtId="0" fontId="21" fillId="10" borderId="12" xfId="0" applyFont="1" applyFill="1" applyBorder="1" applyAlignment="1">
      <alignment vertical="center"/>
    </xf>
    <xf numFmtId="0" fontId="22" fillId="10" borderId="11" xfId="0" applyFont="1" applyFill="1" applyBorder="1" applyAlignment="1">
      <alignment horizontal="right" vertical="center"/>
    </xf>
    <xf numFmtId="0" fontId="21" fillId="10" borderId="12" xfId="0" applyFont="1" applyFill="1" applyBorder="1" applyAlignment="1" applyProtection="1">
      <alignment vertical="center"/>
      <protection locked="0"/>
    </xf>
    <xf numFmtId="0" fontId="21" fillId="7" borderId="11" xfId="0" applyFont="1" applyFill="1" applyBorder="1" applyAlignment="1">
      <alignment horizontal="center" vertical="center" wrapText="1"/>
    </xf>
    <xf numFmtId="0" fontId="23" fillId="7" borderId="12" xfId="0" applyFont="1" applyFill="1" applyBorder="1" applyAlignment="1">
      <alignment horizontal="center" vertical="center"/>
    </xf>
    <xf numFmtId="196" fontId="23" fillId="20" borderId="12" xfId="0" applyNumberFormat="1" applyFont="1" applyFill="1" applyBorder="1" applyAlignment="1">
      <alignment vertical="center"/>
    </xf>
    <xf numFmtId="0" fontId="21" fillId="21" borderId="11" xfId="0" applyFont="1" applyFill="1" applyBorder="1" applyAlignment="1">
      <alignment vertical="center" wrapText="1"/>
    </xf>
    <xf numFmtId="0" fontId="21" fillId="8" borderId="11" xfId="0" applyFont="1" applyFill="1" applyBorder="1" applyAlignment="1">
      <alignment vertical="center" wrapText="1"/>
    </xf>
    <xf numFmtId="0" fontId="21" fillId="20" borderId="11" xfId="0" applyFont="1" applyFill="1" applyBorder="1" applyAlignment="1">
      <alignment vertical="center" wrapText="1"/>
    </xf>
    <xf numFmtId="0" fontId="21" fillId="0" borderId="0" xfId="0" applyFont="1" applyAlignment="1">
      <alignment wrapText="1"/>
    </xf>
    <xf numFmtId="0" fontId="21" fillId="21" borderId="10" xfId="0" applyFont="1" applyFill="1" applyBorder="1" applyAlignment="1">
      <alignment horizontal="center" vertical="center"/>
    </xf>
    <xf numFmtId="0" fontId="23" fillId="7" borderId="10" xfId="0" applyFont="1" applyFill="1" applyBorder="1" applyAlignment="1">
      <alignment horizontal="center" vertical="center"/>
    </xf>
    <xf numFmtId="197" fontId="21" fillId="7" borderId="10" xfId="0" applyNumberFormat="1" applyFont="1" applyFill="1" applyBorder="1" applyAlignment="1">
      <alignment horizontal="center" vertical="center"/>
    </xf>
    <xf numFmtId="0" fontId="24" fillId="7" borderId="11" xfId="0" applyFont="1" applyFill="1" applyBorder="1" applyAlignment="1">
      <alignment horizontal="right" vertical="center"/>
    </xf>
    <xf numFmtId="0" fontId="24" fillId="7" borderId="10" xfId="0" applyFont="1" applyFill="1" applyBorder="1" applyAlignment="1">
      <alignment horizontal="left" vertical="center"/>
    </xf>
    <xf numFmtId="190" fontId="1" fillId="2" borderId="13" xfId="42" applyFont="1" applyFill="1" applyBorder="1" applyAlignment="1">
      <alignment wrapText="1"/>
      <protection/>
    </xf>
    <xf numFmtId="0" fontId="1" fillId="18" borderId="14" xfId="0" applyFont="1" applyFill="1" applyBorder="1" applyAlignment="1">
      <alignment horizontal="left" vertical="center"/>
    </xf>
    <xf numFmtId="2" fontId="23" fillId="20" borderId="11" xfId="0" applyNumberFormat="1" applyFont="1" applyFill="1" applyBorder="1" applyAlignment="1">
      <alignment horizontal="left" vertical="center"/>
    </xf>
    <xf numFmtId="2" fontId="23" fillId="20" borderId="15" xfId="0" applyNumberFormat="1" applyFont="1" applyFill="1" applyBorder="1" applyAlignment="1">
      <alignment horizontal="left" vertical="center"/>
    </xf>
    <xf numFmtId="2" fontId="23" fillId="20" borderId="16" xfId="0" applyNumberFormat="1" applyFont="1" applyFill="1" applyBorder="1" applyAlignment="1">
      <alignment horizontal="left" vertical="center"/>
    </xf>
    <xf numFmtId="0" fontId="21" fillId="17" borderId="17" xfId="0" applyFont="1" applyFill="1" applyBorder="1" applyAlignment="1">
      <alignment horizontal="center" wrapText="1"/>
    </xf>
    <xf numFmtId="0" fontId="21" fillId="17" borderId="0" xfId="0" applyFont="1" applyFill="1" applyAlignment="1">
      <alignment horizontal="center" wrapText="1"/>
    </xf>
    <xf numFmtId="0" fontId="21" fillId="17" borderId="17" xfId="0" applyFont="1" applyFill="1" applyBorder="1" applyAlignment="1">
      <alignment horizontal="center"/>
    </xf>
    <xf numFmtId="0" fontId="21" fillId="17" borderId="0" xfId="0" applyFont="1" applyFill="1" applyAlignment="1">
      <alignment horizontal="center"/>
    </xf>
    <xf numFmtId="10" fontId="23" fillId="21" borderId="18" xfId="0" applyNumberFormat="1" applyFont="1" applyFill="1" applyBorder="1" applyAlignment="1">
      <alignment horizontal="left" vertical="center"/>
    </xf>
    <xf numFmtId="10" fontId="23" fillId="21" borderId="19" xfId="0" applyNumberFormat="1" applyFont="1" applyFill="1" applyBorder="1" applyAlignment="1">
      <alignment horizontal="left" vertical="center"/>
    </xf>
    <xf numFmtId="10" fontId="23" fillId="21" borderId="20" xfId="0" applyNumberFormat="1" applyFont="1" applyFill="1" applyBorder="1" applyAlignment="1">
      <alignment horizontal="left" vertical="center"/>
    </xf>
    <xf numFmtId="10" fontId="23" fillId="8" borderId="11" xfId="0" applyNumberFormat="1" applyFont="1" applyFill="1" applyBorder="1" applyAlignment="1">
      <alignment horizontal="left" vertical="center"/>
    </xf>
    <xf numFmtId="10" fontId="23" fillId="8" borderId="15" xfId="0" applyNumberFormat="1" applyFont="1" applyFill="1" applyBorder="1" applyAlignment="1">
      <alignment horizontal="left" vertical="center"/>
    </xf>
    <xf numFmtId="10" fontId="23" fillId="8" borderId="16" xfId="0" applyNumberFormat="1" applyFont="1" applyFill="1" applyBorder="1" applyAlignment="1">
      <alignment horizontal="left" vertical="center"/>
    </xf>
    <xf numFmtId="0" fontId="21" fillId="10" borderId="12" xfId="0" applyFont="1" applyFill="1" applyBorder="1" applyAlignment="1">
      <alignment horizontal="center" vertical="center"/>
    </xf>
    <xf numFmtId="0" fontId="1" fillId="18" borderId="10" xfId="0" applyFont="1" applyFill="1" applyBorder="1" applyAlignment="1">
      <alignment horizontal="center" vertical="center" wrapText="1"/>
    </xf>
    <xf numFmtId="190" fontId="1" fillId="2" borderId="21" xfId="42" applyFont="1" applyFill="1" applyBorder="1" applyAlignment="1">
      <alignment wrapText="1"/>
      <protection/>
    </xf>
    <xf numFmtId="0" fontId="0" fillId="0" borderId="13" xfId="0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18" borderId="10" xfId="0" applyFont="1" applyFill="1" applyBorder="1" applyAlignment="1">
      <alignment horizontal="center" vertical="center"/>
    </xf>
    <xf numFmtId="0" fontId="1" fillId="18" borderId="10" xfId="0" applyFont="1" applyFill="1" applyBorder="1" applyAlignment="1">
      <alignment horizontal="left" vertical="center"/>
    </xf>
    <xf numFmtId="0" fontId="2" fillId="19" borderId="10" xfId="0" applyFont="1" applyFill="1" applyBorder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AJ25"/>
  <sheetViews>
    <sheetView tabSelected="1" zoomScale="90" zoomScaleNormal="90" zoomScaleSheetLayoutView="100" zoomScalePageLayoutView="0" workbookViewId="0" topLeftCell="B1">
      <selection activeCell="B12" sqref="A12:IV111"/>
    </sheetView>
  </sheetViews>
  <sheetFormatPr defaultColWidth="8.88671875" defaultRowHeight="15" zeroHeight="1"/>
  <cols>
    <col min="1" max="1" width="2.5546875" style="0" hidden="1" customWidth="1"/>
    <col min="2" max="2" width="4.88671875" style="0" bestFit="1" customWidth="1"/>
    <col min="3" max="3" width="5.99609375" style="0" bestFit="1" customWidth="1"/>
    <col min="4" max="4" width="4.88671875" style="0" bestFit="1" customWidth="1"/>
    <col min="5" max="5" width="10.88671875" style="0" bestFit="1" customWidth="1"/>
    <col min="6" max="6" width="9.21484375" style="0" bestFit="1" customWidth="1"/>
    <col min="7" max="7" width="12.21484375" style="0" bestFit="1" customWidth="1"/>
    <col min="8" max="8" width="4.88671875" style="0" customWidth="1"/>
    <col min="9" max="9" width="4.6640625" style="0" customWidth="1"/>
    <col min="10" max="10" width="4.77734375" style="0" bestFit="1" customWidth="1"/>
    <col min="11" max="14" width="3.88671875" style="0" customWidth="1"/>
    <col min="15" max="15" width="5.6640625" style="0" customWidth="1"/>
    <col min="16" max="16" width="3.88671875" style="0" customWidth="1"/>
    <col min="17" max="17" width="5.4453125" style="0" customWidth="1"/>
    <col min="18" max="18" width="3.88671875" style="0" customWidth="1"/>
    <col min="19" max="19" width="5.21484375" style="0" customWidth="1"/>
    <col min="20" max="31" width="3.88671875" style="0" customWidth="1"/>
    <col min="32" max="32" width="3.6640625" style="0" hidden="1" customWidth="1"/>
    <col min="33" max="33" width="16.99609375" style="0" hidden="1" customWidth="1"/>
    <col min="34" max="34" width="10.99609375" style="0" hidden="1" customWidth="1"/>
    <col min="35" max="35" width="7.88671875" style="0" customWidth="1"/>
    <col min="36" max="36" width="6.10546875" style="0" bestFit="1" customWidth="1"/>
  </cols>
  <sheetData>
    <row r="1" spans="1:36" ht="15">
      <c r="A1" s="3" t="s">
        <v>0</v>
      </c>
      <c r="B1" s="46" t="s">
        <v>1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</row>
    <row r="2" spans="1:36" ht="15">
      <c r="A2" s="3" t="s">
        <v>2</v>
      </c>
      <c r="B2" s="48" t="s">
        <v>52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</row>
    <row r="3" spans="1:36" ht="15">
      <c r="A3" s="51" t="s">
        <v>3</v>
      </c>
      <c r="B3" s="49" t="s">
        <v>4</v>
      </c>
      <c r="C3" s="49" t="s">
        <v>5</v>
      </c>
      <c r="D3" s="49" t="s">
        <v>6</v>
      </c>
      <c r="E3" s="50" t="s">
        <v>7</v>
      </c>
      <c r="F3" s="50" t="s">
        <v>8</v>
      </c>
      <c r="G3" s="50" t="s">
        <v>9</v>
      </c>
      <c r="H3" s="44" t="s">
        <v>49</v>
      </c>
      <c r="I3" s="44" t="s">
        <v>50</v>
      </c>
      <c r="J3" s="28" t="s">
        <v>51</v>
      </c>
      <c r="K3" s="49" t="s">
        <v>10</v>
      </c>
      <c r="L3" s="49" t="s">
        <v>11</v>
      </c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 t="s">
        <v>12</v>
      </c>
      <c r="AE3" s="49"/>
      <c r="AF3" s="51" t="s">
        <v>13</v>
      </c>
      <c r="AG3" s="43" t="s">
        <v>14</v>
      </c>
      <c r="AH3" s="43" t="s">
        <v>15</v>
      </c>
      <c r="AI3" s="43" t="s">
        <v>16</v>
      </c>
      <c r="AJ3" s="43" t="s">
        <v>17</v>
      </c>
    </row>
    <row r="4" spans="1:36" ht="15">
      <c r="A4" s="49"/>
      <c r="B4" s="49"/>
      <c r="C4" s="49"/>
      <c r="D4" s="49"/>
      <c r="E4" s="49"/>
      <c r="F4" s="49"/>
      <c r="G4" s="49"/>
      <c r="H4" s="27"/>
      <c r="I4" s="27"/>
      <c r="J4" s="45"/>
      <c r="K4" s="49"/>
      <c r="L4" s="2">
        <v>1</v>
      </c>
      <c r="M4" s="2">
        <v>2</v>
      </c>
      <c r="N4" s="2">
        <v>3</v>
      </c>
      <c r="O4" s="2">
        <v>4</v>
      </c>
      <c r="P4" s="2">
        <v>5</v>
      </c>
      <c r="Q4" s="2">
        <v>6</v>
      </c>
      <c r="R4" s="2">
        <v>7</v>
      </c>
      <c r="S4" s="2">
        <v>8</v>
      </c>
      <c r="T4" s="2">
        <v>9</v>
      </c>
      <c r="U4" s="2">
        <v>10</v>
      </c>
      <c r="V4" s="2">
        <v>11</v>
      </c>
      <c r="W4" s="2">
        <v>12</v>
      </c>
      <c r="X4" s="2">
        <v>13</v>
      </c>
      <c r="Y4" s="2">
        <v>14</v>
      </c>
      <c r="Z4" s="2">
        <v>15</v>
      </c>
      <c r="AA4" s="2">
        <v>16</v>
      </c>
      <c r="AB4" s="2">
        <v>17</v>
      </c>
      <c r="AC4" s="2">
        <v>18</v>
      </c>
      <c r="AD4" s="2">
        <v>19</v>
      </c>
      <c r="AE4" s="2">
        <v>20</v>
      </c>
      <c r="AF4" s="49"/>
      <c r="AG4" s="43"/>
      <c r="AH4" s="43"/>
      <c r="AI4" s="43"/>
      <c r="AJ4" s="43"/>
    </row>
    <row r="5" spans="1:36" ht="15">
      <c r="A5" s="3" t="s">
        <v>31</v>
      </c>
      <c r="B5" s="7">
        <v>164</v>
      </c>
      <c r="C5" s="8" t="s">
        <v>32</v>
      </c>
      <c r="D5" s="7" t="s">
        <v>18</v>
      </c>
      <c r="E5" s="9" t="s">
        <v>33</v>
      </c>
      <c r="F5" s="9" t="s">
        <v>30</v>
      </c>
      <c r="G5" s="9" t="s">
        <v>25</v>
      </c>
      <c r="H5" s="5">
        <v>2405</v>
      </c>
      <c r="I5" s="5">
        <v>2410</v>
      </c>
      <c r="J5" s="6" t="s">
        <v>57</v>
      </c>
      <c r="K5" s="4">
        <v>2</v>
      </c>
      <c r="L5" s="4">
        <v>1</v>
      </c>
      <c r="M5" s="4">
        <v>1</v>
      </c>
      <c r="N5" s="4">
        <v>1</v>
      </c>
      <c r="O5" s="4">
        <v>1</v>
      </c>
      <c r="P5" s="4">
        <v>1</v>
      </c>
      <c r="Q5" s="1">
        <v>1</v>
      </c>
      <c r="R5" s="1">
        <v>1</v>
      </c>
      <c r="S5" s="1">
        <v>1</v>
      </c>
      <c r="T5" s="1">
        <v>1</v>
      </c>
      <c r="U5" s="1">
        <v>1</v>
      </c>
      <c r="V5" s="1">
        <v>1</v>
      </c>
      <c r="W5" s="1">
        <v>1</v>
      </c>
      <c r="X5" s="1">
        <v>1</v>
      </c>
      <c r="Y5" s="1">
        <v>1</v>
      </c>
      <c r="Z5" s="1">
        <v>0</v>
      </c>
      <c r="AA5" s="1">
        <v>0</v>
      </c>
      <c r="AB5" s="1">
        <v>1</v>
      </c>
      <c r="AC5" s="1">
        <v>1</v>
      </c>
      <c r="AD5" s="1">
        <v>0</v>
      </c>
      <c r="AE5" s="1">
        <v>0</v>
      </c>
      <c r="AF5" s="3" t="str">
        <f aca="true" t="shared" si="0" ref="AF5:AF11">IF(AD5=0,"0",IF(AD5=1,"1",IF(AD5=2,"2","?")))&amp;IF(AE5=0,"0",IF(AE5=1,"1",IF(AE5=2,"2","?")))</f>
        <v>00</v>
      </c>
      <c r="AG5" s="1" t="str">
        <f aca="true" t="shared" si="1" ref="AG5:AG11">IF(ISNUMBER(K5),IF(L5=0,"-",IF(L5=1,"+","?"))&amp;IF(M5=0,"-",IF(M5=1,"+","?"))&amp;IF(N5=0,"-",IF(N5=1,"+","?"))&amp;IF(O5=0,"-",IF(O5=1,"+","?"))&amp;IF(P5=0,"-",IF(P5=1,"+","?"))&amp;IF(Q5=0,"-",IF(Q5=1,"+","?"))&amp;IF(R5=0,"-",IF(R5=1,"+","?"))&amp;IF(S5=0,"-",IF(S5=1,"+","?"))&amp;IF(T5=0,"-",IF(T5=1,"+","?"))&amp;IF(U5=0,"-",IF(U5=1,"+","?"))&amp;IF(V5=0,"-",IF(V5=1,"+","?"))&amp;IF(W5=0,"-",IF(W5=1,"+","?"))&amp;IF(X5=0,"-",IF(X5=1,"+","?"))&amp;IF(Y5=0,"-",IF(Y5=1,"+","?"))&amp;IF(Z5=0,"-",IF(Z5=1,"+","?"))&amp;IF(AA5=0,"-",IF(AA5=1,"+","?"))&amp;IF(AB5=0,"-",IF(AB5=1,"+","?"))&amp;IF(AC5=0,"-",IF(AC5=1,"+","?")),"")</f>
        <v>++++++++++++++--++</v>
      </c>
      <c r="AH5" s="1" t="str">
        <f aca="true" t="shared" si="2" ref="AH5:AH11">IF(ISNUMBER(K5),IF(AD5=0,"0(2)",IF(AD5=1,"1(2)",IF(AD5=2,"2(2)","?(2)")))&amp;IF(AE5=0,"0(2)",IF(AE5=1,"1(2)",IF(AE5=2,"2(2)","?(2)"))),"")</f>
        <v>0(2)0(2)</v>
      </c>
      <c r="AI5" s="1">
        <f aca="true" t="shared" si="3" ref="AI5:AI11">IF(ISNUMBER(K5),IF(ISNUMBER(FIND("?",AG5&amp;AF5,1)),"Ошк задание "&amp;FIND("?",AG5&amp;AF5,1),SUM(L5:AE5)),"")</f>
        <v>16</v>
      </c>
      <c r="AJ5" s="1">
        <f aca="true" t="shared" si="4" ref="AJ5:AJ11">IF(ISNUMBER(K5),IF(ISNUMBER(AI5),IF(AI5&lt;5,2,IF(AI5&lt;12,3,IF(AI5&lt;18,4,5))),""),"")</f>
        <v>4</v>
      </c>
    </row>
    <row r="6" spans="1:36" ht="15">
      <c r="A6" s="3" t="s">
        <v>34</v>
      </c>
      <c r="B6" s="7">
        <v>166</v>
      </c>
      <c r="C6" s="8" t="s">
        <v>32</v>
      </c>
      <c r="D6" s="7" t="s">
        <v>18</v>
      </c>
      <c r="E6" s="9" t="s">
        <v>35</v>
      </c>
      <c r="F6" s="9" t="s">
        <v>27</v>
      </c>
      <c r="G6" s="9" t="s">
        <v>20</v>
      </c>
      <c r="H6" s="5">
        <v>2405</v>
      </c>
      <c r="I6" s="5">
        <v>2410</v>
      </c>
      <c r="J6" s="6" t="s">
        <v>55</v>
      </c>
      <c r="K6" s="4">
        <v>1</v>
      </c>
      <c r="L6" s="4">
        <v>1</v>
      </c>
      <c r="M6" s="4">
        <v>1</v>
      </c>
      <c r="N6" s="4">
        <v>1</v>
      </c>
      <c r="O6" s="4">
        <v>1</v>
      </c>
      <c r="P6" s="4">
        <v>1</v>
      </c>
      <c r="Q6" s="1">
        <v>1</v>
      </c>
      <c r="R6" s="1">
        <v>1</v>
      </c>
      <c r="S6" s="1">
        <v>1</v>
      </c>
      <c r="T6" s="1">
        <v>1</v>
      </c>
      <c r="U6" s="1">
        <v>1</v>
      </c>
      <c r="V6" s="1">
        <v>1</v>
      </c>
      <c r="W6" s="1">
        <v>1</v>
      </c>
      <c r="X6" s="1">
        <v>0</v>
      </c>
      <c r="Y6" s="1">
        <v>1</v>
      </c>
      <c r="Z6" s="1">
        <v>1</v>
      </c>
      <c r="AA6" s="1">
        <v>0</v>
      </c>
      <c r="AB6" s="1">
        <v>1</v>
      </c>
      <c r="AC6" s="1">
        <v>1</v>
      </c>
      <c r="AD6" s="1">
        <v>2</v>
      </c>
      <c r="AE6" s="1">
        <v>2</v>
      </c>
      <c r="AF6" s="3" t="str">
        <f t="shared" si="0"/>
        <v>22</v>
      </c>
      <c r="AG6" s="1" t="str">
        <f t="shared" si="1"/>
        <v>++++++++++++-++-++</v>
      </c>
      <c r="AH6" s="1" t="str">
        <f t="shared" si="2"/>
        <v>2(2)2(2)</v>
      </c>
      <c r="AI6" s="1">
        <f t="shared" si="3"/>
        <v>20</v>
      </c>
      <c r="AJ6" s="1">
        <f t="shared" si="4"/>
        <v>5</v>
      </c>
    </row>
    <row r="7" spans="1:36" ht="15">
      <c r="A7" s="3" t="s">
        <v>36</v>
      </c>
      <c r="B7" s="7">
        <v>167</v>
      </c>
      <c r="C7" s="8" t="s">
        <v>32</v>
      </c>
      <c r="D7" s="7" t="s">
        <v>18</v>
      </c>
      <c r="E7" s="9" t="s">
        <v>37</v>
      </c>
      <c r="F7" s="9" t="s">
        <v>28</v>
      </c>
      <c r="G7" s="9" t="s">
        <v>29</v>
      </c>
      <c r="H7" s="5">
        <v>2405</v>
      </c>
      <c r="I7" s="5">
        <v>2410</v>
      </c>
      <c r="J7" s="6" t="s">
        <v>54</v>
      </c>
      <c r="K7" s="4">
        <v>1</v>
      </c>
      <c r="L7" s="4">
        <v>0</v>
      </c>
      <c r="M7" s="4">
        <v>1</v>
      </c>
      <c r="N7" s="4">
        <v>1</v>
      </c>
      <c r="O7" s="4">
        <v>1</v>
      </c>
      <c r="P7" s="4">
        <v>0</v>
      </c>
      <c r="Q7" s="1">
        <v>0</v>
      </c>
      <c r="R7" s="1">
        <v>1</v>
      </c>
      <c r="S7" s="1">
        <v>0</v>
      </c>
      <c r="T7" s="1">
        <v>0</v>
      </c>
      <c r="U7" s="1">
        <v>0</v>
      </c>
      <c r="V7" s="1">
        <v>1</v>
      </c>
      <c r="W7" s="1">
        <v>0</v>
      </c>
      <c r="X7" s="1">
        <v>0</v>
      </c>
      <c r="Y7" s="1">
        <v>1</v>
      </c>
      <c r="Z7" s="1">
        <v>0</v>
      </c>
      <c r="AA7" s="1">
        <v>0</v>
      </c>
      <c r="AB7" s="1">
        <v>0</v>
      </c>
      <c r="AC7" s="1">
        <v>1</v>
      </c>
      <c r="AD7" s="1">
        <v>0</v>
      </c>
      <c r="AE7" s="1">
        <v>0</v>
      </c>
      <c r="AF7" s="3" t="str">
        <f t="shared" si="0"/>
        <v>00</v>
      </c>
      <c r="AG7" s="1" t="str">
        <f t="shared" si="1"/>
        <v>-+++--+---+--+---+</v>
      </c>
      <c r="AH7" s="1" t="str">
        <f t="shared" si="2"/>
        <v>0(2)0(2)</v>
      </c>
      <c r="AI7" s="1">
        <f t="shared" si="3"/>
        <v>7</v>
      </c>
      <c r="AJ7" s="1">
        <f t="shared" si="4"/>
        <v>3</v>
      </c>
    </row>
    <row r="8" spans="1:36" ht="15">
      <c r="A8" s="3" t="s">
        <v>38</v>
      </c>
      <c r="B8" s="7">
        <v>175</v>
      </c>
      <c r="C8" s="8" t="s">
        <v>32</v>
      </c>
      <c r="D8" s="7" t="s">
        <v>23</v>
      </c>
      <c r="E8" s="9" t="s">
        <v>39</v>
      </c>
      <c r="F8" s="9" t="s">
        <v>26</v>
      </c>
      <c r="G8" s="9" t="s">
        <v>21</v>
      </c>
      <c r="H8" s="5">
        <v>2405</v>
      </c>
      <c r="I8" s="5">
        <v>2410</v>
      </c>
      <c r="J8" s="6" t="s">
        <v>58</v>
      </c>
      <c r="K8" s="4">
        <v>3</v>
      </c>
      <c r="L8" s="4">
        <v>1</v>
      </c>
      <c r="M8" s="4">
        <v>1</v>
      </c>
      <c r="N8" s="4">
        <v>1</v>
      </c>
      <c r="O8" s="4">
        <v>1</v>
      </c>
      <c r="P8" s="4">
        <v>1</v>
      </c>
      <c r="Q8" s="1">
        <v>1</v>
      </c>
      <c r="R8" s="1">
        <v>1</v>
      </c>
      <c r="S8" s="1">
        <v>1</v>
      </c>
      <c r="T8" s="1">
        <v>1</v>
      </c>
      <c r="U8" s="1">
        <v>1</v>
      </c>
      <c r="V8" s="1">
        <v>1</v>
      </c>
      <c r="W8" s="1">
        <v>1</v>
      </c>
      <c r="X8" s="1">
        <v>1</v>
      </c>
      <c r="Y8" s="1">
        <v>1</v>
      </c>
      <c r="Z8" s="1">
        <v>1</v>
      </c>
      <c r="AA8" s="1">
        <v>0</v>
      </c>
      <c r="AB8" s="1">
        <v>1</v>
      </c>
      <c r="AC8" s="1">
        <v>1</v>
      </c>
      <c r="AD8" s="1">
        <v>1</v>
      </c>
      <c r="AE8" s="1">
        <v>0</v>
      </c>
      <c r="AF8" s="3" t="str">
        <f t="shared" si="0"/>
        <v>10</v>
      </c>
      <c r="AG8" s="1" t="str">
        <f t="shared" si="1"/>
        <v>+++++++++++++++-++</v>
      </c>
      <c r="AH8" s="1" t="str">
        <f t="shared" si="2"/>
        <v>1(2)0(2)</v>
      </c>
      <c r="AI8" s="1">
        <f t="shared" si="3"/>
        <v>18</v>
      </c>
      <c r="AJ8" s="1">
        <f t="shared" si="4"/>
        <v>5</v>
      </c>
    </row>
    <row r="9" spans="1:36" ht="15">
      <c r="A9" s="3" t="s">
        <v>40</v>
      </c>
      <c r="B9" s="7">
        <v>178</v>
      </c>
      <c r="C9" s="8" t="s">
        <v>32</v>
      </c>
      <c r="D9" s="7" t="s">
        <v>23</v>
      </c>
      <c r="E9" s="9" t="s">
        <v>41</v>
      </c>
      <c r="F9" s="9" t="s">
        <v>19</v>
      </c>
      <c r="G9" s="9" t="s">
        <v>24</v>
      </c>
      <c r="H9" s="5">
        <v>2405</v>
      </c>
      <c r="I9" s="5">
        <v>2410</v>
      </c>
      <c r="J9" s="6" t="s">
        <v>59</v>
      </c>
      <c r="K9" s="4">
        <v>1</v>
      </c>
      <c r="L9" s="4">
        <v>1</v>
      </c>
      <c r="M9" s="4">
        <v>1</v>
      </c>
      <c r="N9" s="4">
        <v>1</v>
      </c>
      <c r="O9" s="4">
        <v>1</v>
      </c>
      <c r="P9" s="4">
        <v>1</v>
      </c>
      <c r="Q9" s="1">
        <v>1</v>
      </c>
      <c r="R9" s="1">
        <v>1</v>
      </c>
      <c r="S9" s="1">
        <v>1</v>
      </c>
      <c r="T9" s="1">
        <v>1</v>
      </c>
      <c r="U9" s="1">
        <v>0</v>
      </c>
      <c r="V9" s="1">
        <v>1</v>
      </c>
      <c r="W9" s="1">
        <v>0</v>
      </c>
      <c r="X9" s="1">
        <v>1</v>
      </c>
      <c r="Y9" s="1">
        <v>1</v>
      </c>
      <c r="Z9" s="1">
        <v>1</v>
      </c>
      <c r="AA9" s="1">
        <v>1</v>
      </c>
      <c r="AB9" s="1">
        <v>0</v>
      </c>
      <c r="AC9" s="1">
        <v>1</v>
      </c>
      <c r="AD9" s="1">
        <v>0</v>
      </c>
      <c r="AE9" s="1">
        <v>0</v>
      </c>
      <c r="AF9" s="3" t="str">
        <f t="shared" si="0"/>
        <v>00</v>
      </c>
      <c r="AG9" s="1" t="str">
        <f t="shared" si="1"/>
        <v>+++++++++-+-++++-+</v>
      </c>
      <c r="AH9" s="1" t="str">
        <f t="shared" si="2"/>
        <v>0(2)0(2)</v>
      </c>
      <c r="AI9" s="1">
        <f t="shared" si="3"/>
        <v>15</v>
      </c>
      <c r="AJ9" s="1">
        <f t="shared" si="4"/>
        <v>4</v>
      </c>
    </row>
    <row r="10" spans="1:36" ht="15">
      <c r="A10" s="3" t="s">
        <v>42</v>
      </c>
      <c r="B10" s="7">
        <v>179</v>
      </c>
      <c r="C10" s="8" t="s">
        <v>32</v>
      </c>
      <c r="D10" s="7" t="s">
        <v>23</v>
      </c>
      <c r="E10" s="9" t="s">
        <v>43</v>
      </c>
      <c r="F10" s="9" t="s">
        <v>44</v>
      </c>
      <c r="G10" s="9" t="s">
        <v>45</v>
      </c>
      <c r="H10" s="5">
        <v>2405</v>
      </c>
      <c r="I10" s="5">
        <v>2410</v>
      </c>
      <c r="J10" s="6" t="s">
        <v>53</v>
      </c>
      <c r="K10" s="4">
        <v>1</v>
      </c>
      <c r="L10" s="4">
        <v>1</v>
      </c>
      <c r="M10" s="4">
        <v>1</v>
      </c>
      <c r="N10" s="4">
        <v>1</v>
      </c>
      <c r="O10" s="4">
        <v>1</v>
      </c>
      <c r="P10" s="4">
        <v>1</v>
      </c>
      <c r="Q10" s="1">
        <v>1</v>
      </c>
      <c r="R10" s="1">
        <v>1</v>
      </c>
      <c r="S10" s="1">
        <v>1</v>
      </c>
      <c r="T10" s="1">
        <v>1</v>
      </c>
      <c r="U10" s="1">
        <v>1</v>
      </c>
      <c r="V10" s="1">
        <v>1</v>
      </c>
      <c r="W10" s="1">
        <v>1</v>
      </c>
      <c r="X10" s="1">
        <v>1</v>
      </c>
      <c r="Y10" s="1">
        <v>1</v>
      </c>
      <c r="Z10" s="1">
        <v>1</v>
      </c>
      <c r="AA10" s="1">
        <v>1</v>
      </c>
      <c r="AB10" s="1">
        <v>1</v>
      </c>
      <c r="AC10" s="1">
        <v>1</v>
      </c>
      <c r="AD10" s="1">
        <v>1</v>
      </c>
      <c r="AE10" s="1">
        <v>2</v>
      </c>
      <c r="AF10" s="3" t="str">
        <f t="shared" si="0"/>
        <v>12</v>
      </c>
      <c r="AG10" s="1" t="str">
        <f t="shared" si="1"/>
        <v>++++++++++++++++++</v>
      </c>
      <c r="AH10" s="1" t="str">
        <f t="shared" si="2"/>
        <v>1(2)2(2)</v>
      </c>
      <c r="AI10" s="1">
        <f t="shared" si="3"/>
        <v>21</v>
      </c>
      <c r="AJ10" s="1">
        <f t="shared" si="4"/>
        <v>5</v>
      </c>
    </row>
    <row r="11" spans="1:36" ht="15">
      <c r="A11" s="3" t="s">
        <v>46</v>
      </c>
      <c r="B11" s="7">
        <v>181</v>
      </c>
      <c r="C11" s="8" t="s">
        <v>32</v>
      </c>
      <c r="D11" s="7" t="s">
        <v>23</v>
      </c>
      <c r="E11" s="9" t="s">
        <v>47</v>
      </c>
      <c r="F11" s="9" t="s">
        <v>22</v>
      </c>
      <c r="G11" s="9" t="s">
        <v>48</v>
      </c>
      <c r="H11" s="5">
        <v>2405</v>
      </c>
      <c r="I11" s="5">
        <v>2410</v>
      </c>
      <c r="J11" s="6" t="s">
        <v>56</v>
      </c>
      <c r="K11" s="4">
        <v>1</v>
      </c>
      <c r="L11" s="4">
        <v>1</v>
      </c>
      <c r="M11" s="4">
        <v>0</v>
      </c>
      <c r="N11" s="4">
        <v>1</v>
      </c>
      <c r="O11" s="4">
        <v>1</v>
      </c>
      <c r="P11" s="4">
        <v>1</v>
      </c>
      <c r="Q11" s="1">
        <v>1</v>
      </c>
      <c r="R11" s="1">
        <v>1</v>
      </c>
      <c r="S11" s="1">
        <v>1</v>
      </c>
      <c r="T11" s="1">
        <v>1</v>
      </c>
      <c r="U11" s="1">
        <v>1</v>
      </c>
      <c r="V11" s="1">
        <v>1</v>
      </c>
      <c r="W11" s="1">
        <v>1</v>
      </c>
      <c r="X11" s="1">
        <v>1</v>
      </c>
      <c r="Y11" s="1">
        <v>1</v>
      </c>
      <c r="Z11" s="1">
        <v>1</v>
      </c>
      <c r="AA11" s="1">
        <v>0</v>
      </c>
      <c r="AB11" s="1">
        <v>0</v>
      </c>
      <c r="AC11" s="1">
        <v>0</v>
      </c>
      <c r="AD11" s="1">
        <v>0</v>
      </c>
      <c r="AE11" s="1">
        <v>2</v>
      </c>
      <c r="AF11" s="3" t="str">
        <f t="shared" si="0"/>
        <v>02</v>
      </c>
      <c r="AG11" s="1" t="str">
        <f t="shared" si="1"/>
        <v>+-+++++++++++++---</v>
      </c>
      <c r="AH11" s="1" t="str">
        <f t="shared" si="2"/>
        <v>0(2)2(2)</v>
      </c>
      <c r="AI11" s="1">
        <f t="shared" si="3"/>
        <v>16</v>
      </c>
      <c r="AJ11" s="1">
        <f t="shared" si="4"/>
        <v>4</v>
      </c>
    </row>
    <row r="12" ht="15"/>
    <row r="13" ht="15"/>
    <row r="14" ht="15"/>
    <row r="15" spans="11:27" ht="15">
      <c r="K15" s="10" t="s">
        <v>60</v>
      </c>
      <c r="L15" s="42" t="s">
        <v>61</v>
      </c>
      <c r="M15" s="42"/>
      <c r="N15" s="42" t="s">
        <v>62</v>
      </c>
      <c r="O15" s="42"/>
      <c r="P15" s="42" t="s">
        <v>63</v>
      </c>
      <c r="Q15" s="42"/>
      <c r="R15" s="42" t="s">
        <v>64</v>
      </c>
      <c r="S15" s="42"/>
      <c r="T15" s="32" t="s">
        <v>65</v>
      </c>
      <c r="U15" s="33"/>
      <c r="V15" s="11"/>
      <c r="W15" s="11"/>
      <c r="X15" s="11"/>
      <c r="Y15" s="11"/>
      <c r="Z15" s="11"/>
      <c r="AA15" s="11"/>
    </row>
    <row r="16" spans="11:27" ht="15">
      <c r="K16" s="10"/>
      <c r="L16" s="12" t="s">
        <v>66</v>
      </c>
      <c r="M16" s="12" t="s">
        <v>67</v>
      </c>
      <c r="N16" s="12" t="s">
        <v>66</v>
      </c>
      <c r="O16" s="12" t="s">
        <v>67</v>
      </c>
      <c r="P16" s="12" t="s">
        <v>66</v>
      </c>
      <c r="Q16" s="12" t="s">
        <v>67</v>
      </c>
      <c r="R16" s="12" t="s">
        <v>66</v>
      </c>
      <c r="S16" s="12" t="s">
        <v>67</v>
      </c>
      <c r="T16" s="32"/>
      <c r="U16" s="33"/>
      <c r="V16" s="11"/>
      <c r="W16" s="11"/>
      <c r="X16" s="11"/>
      <c r="Y16" s="11"/>
      <c r="Z16" s="11"/>
      <c r="AA16" s="11"/>
    </row>
    <row r="17" spans="11:27" ht="15">
      <c r="K17" s="13" t="s">
        <v>68</v>
      </c>
      <c r="L17" s="14">
        <v>0</v>
      </c>
      <c r="M17" s="14">
        <v>14</v>
      </c>
      <c r="N17" s="14">
        <v>15</v>
      </c>
      <c r="O17" s="14">
        <v>24</v>
      </c>
      <c r="P17" s="14">
        <v>25</v>
      </c>
      <c r="Q17" s="14">
        <v>33</v>
      </c>
      <c r="R17" s="14">
        <v>34</v>
      </c>
      <c r="S17" s="14">
        <v>22</v>
      </c>
      <c r="T17" s="34">
        <f>COUNTIF(AI5:AI11,S17)</f>
        <v>0</v>
      </c>
      <c r="U17" s="35">
        <f>COUNTIF($AJ$5:$AJ$34,2)</f>
        <v>0</v>
      </c>
      <c r="V17" s="11"/>
      <c r="W17" s="11"/>
      <c r="X17" s="11"/>
      <c r="Y17" s="11"/>
      <c r="Z17" s="11"/>
      <c r="AA17" s="11"/>
    </row>
    <row r="18" spans="11:27" ht="56.25">
      <c r="K18" s="15" t="s">
        <v>69</v>
      </c>
      <c r="L18" s="16">
        <f>COUNTIF($AJ$5:$AJ$11,2)</f>
        <v>0</v>
      </c>
      <c r="M18" s="17">
        <f>L18/$L$25</f>
        <v>0</v>
      </c>
      <c r="N18" s="16">
        <f>COUNTIF($AJ$5:$AJ$11,3)</f>
        <v>1</v>
      </c>
      <c r="O18" s="17">
        <f>N18/$L$25</f>
        <v>0.14285714285714285</v>
      </c>
      <c r="P18" s="16">
        <f>COUNTIF($AJ$5:$AJ$11,4)</f>
        <v>3</v>
      </c>
      <c r="Q18" s="17">
        <f>P18/$L$25</f>
        <v>0.42857142857142855</v>
      </c>
      <c r="R18" s="16">
        <f>COUNTIF($AJ$5:$AJ$11,5)</f>
        <v>3</v>
      </c>
      <c r="S18" s="17">
        <f>R18/$L$25</f>
        <v>0.42857142857142855</v>
      </c>
      <c r="T18" s="11"/>
      <c r="U18" s="11"/>
      <c r="V18" s="11"/>
      <c r="W18" s="11"/>
      <c r="X18" s="11"/>
      <c r="Y18" s="11"/>
      <c r="Z18" s="11"/>
      <c r="AA18" s="11"/>
    </row>
    <row r="19" spans="11:27" ht="33.75">
      <c r="K19" s="18" t="s">
        <v>70</v>
      </c>
      <c r="L19" s="36">
        <f>(P18+R18)/L25</f>
        <v>0.8571428571428571</v>
      </c>
      <c r="M19" s="37"/>
      <c r="N19" s="37"/>
      <c r="O19" s="37"/>
      <c r="P19" s="37"/>
      <c r="Q19" s="37"/>
      <c r="R19" s="37"/>
      <c r="S19" s="38"/>
      <c r="T19" s="11" t="s">
        <v>71</v>
      </c>
      <c r="U19" s="11" t="s">
        <v>72</v>
      </c>
      <c r="V19" s="11" t="s">
        <v>73</v>
      </c>
      <c r="W19" s="11" t="s">
        <v>74</v>
      </c>
      <c r="X19" s="11" t="s">
        <v>81</v>
      </c>
      <c r="Y19" s="11"/>
      <c r="Z19" s="11"/>
      <c r="AA19" s="11"/>
    </row>
    <row r="20" spans="11:27" ht="45">
      <c r="K20" s="19" t="s">
        <v>75</v>
      </c>
      <c r="L20" s="39">
        <f>(N18+P18+R18)/L25</f>
        <v>1</v>
      </c>
      <c r="M20" s="40"/>
      <c r="N20" s="40"/>
      <c r="O20" s="40"/>
      <c r="P20" s="40"/>
      <c r="Q20" s="40"/>
      <c r="R20" s="40"/>
      <c r="S20" s="41"/>
      <c r="T20" s="11">
        <f>COUNTIF($K$5:$K$11,1)</f>
        <v>5</v>
      </c>
      <c r="U20" s="11">
        <f>COUNTIF($K$5:$K$11,2)</f>
        <v>1</v>
      </c>
      <c r="V20" s="11">
        <f>COUNTIF($K$5:$K$11,3)</f>
        <v>1</v>
      </c>
      <c r="W20" s="11">
        <f>COUNTIF($K$5:$K$11,4)</f>
        <v>0</v>
      </c>
      <c r="X20" s="11">
        <f>SUM(T20:W20)</f>
        <v>7</v>
      </c>
      <c r="Y20" s="11"/>
      <c r="Z20" s="11"/>
      <c r="AA20" s="11"/>
    </row>
    <row r="21" spans="11:27" ht="33.75">
      <c r="K21" s="20" t="s">
        <v>76</v>
      </c>
      <c r="L21" s="29">
        <f>AVERAGE(AI5:AI11)</f>
        <v>16.142857142857142</v>
      </c>
      <c r="M21" s="30"/>
      <c r="N21" s="30"/>
      <c r="O21" s="30"/>
      <c r="P21" s="30"/>
      <c r="Q21" s="30"/>
      <c r="R21" s="30"/>
      <c r="S21" s="31"/>
      <c r="T21" s="11"/>
      <c r="U21" s="11"/>
      <c r="V21" s="11"/>
      <c r="W21" s="11"/>
      <c r="X21" s="11"/>
      <c r="Y21" s="11"/>
      <c r="Z21" s="11"/>
      <c r="AA21" s="11"/>
    </row>
    <row r="22" spans="11:31" ht="22.5">
      <c r="K22" s="21" t="s">
        <v>77</v>
      </c>
      <c r="L22" s="22">
        <f>L4</f>
        <v>1</v>
      </c>
      <c r="M22" s="22">
        <f aca="true" t="shared" si="5" ref="M22:AD22">M4</f>
        <v>2</v>
      </c>
      <c r="N22" s="22">
        <f t="shared" si="5"/>
        <v>3</v>
      </c>
      <c r="O22" s="22">
        <f t="shared" si="5"/>
        <v>4</v>
      </c>
      <c r="P22" s="22">
        <f t="shared" si="5"/>
        <v>5</v>
      </c>
      <c r="Q22" s="22">
        <f t="shared" si="5"/>
        <v>6</v>
      </c>
      <c r="R22" s="22">
        <f t="shared" si="5"/>
        <v>7</v>
      </c>
      <c r="S22" s="22">
        <f t="shared" si="5"/>
        <v>8</v>
      </c>
      <c r="T22" s="22">
        <f t="shared" si="5"/>
        <v>9</v>
      </c>
      <c r="U22" s="22">
        <f t="shared" si="5"/>
        <v>10</v>
      </c>
      <c r="V22" s="22">
        <f t="shared" si="5"/>
        <v>11</v>
      </c>
      <c r="W22" s="22">
        <f t="shared" si="5"/>
        <v>12</v>
      </c>
      <c r="X22" s="22">
        <f t="shared" si="5"/>
        <v>13</v>
      </c>
      <c r="Y22" s="22">
        <f t="shared" si="5"/>
        <v>14</v>
      </c>
      <c r="Z22" s="22">
        <f t="shared" si="5"/>
        <v>15</v>
      </c>
      <c r="AA22" s="22">
        <f t="shared" si="5"/>
        <v>16</v>
      </c>
      <c r="AB22" s="22">
        <f t="shared" si="5"/>
        <v>17</v>
      </c>
      <c r="AC22" s="22">
        <f t="shared" si="5"/>
        <v>18</v>
      </c>
      <c r="AD22" s="22">
        <f t="shared" si="5"/>
        <v>19</v>
      </c>
      <c r="AE22" s="22">
        <f>AE4</f>
        <v>20</v>
      </c>
    </row>
    <row r="23" spans="11:31" ht="56.25">
      <c r="K23" s="15" t="s">
        <v>78</v>
      </c>
      <c r="L23" s="23">
        <f>COUNTIF(L5:L11,"&gt;0")</f>
        <v>6</v>
      </c>
      <c r="M23" s="23">
        <f>COUNTIF(M5:M11,"&gt;0")</f>
        <v>6</v>
      </c>
      <c r="N23" s="23">
        <f>COUNTIF(N5:N11,"&gt;0")</f>
        <v>7</v>
      </c>
      <c r="O23" s="23">
        <f>COUNTIF(O5:O11,"&gt;0")</f>
        <v>7</v>
      </c>
      <c r="P23" s="23">
        <f>COUNTIF(P5:P11,"&gt;0")</f>
        <v>6</v>
      </c>
      <c r="Q23" s="23">
        <f>COUNTIF(Q5:Q11,"&gt;0")</f>
        <v>6</v>
      </c>
      <c r="R23" s="23">
        <f>COUNTIF(R5:R11,"&gt;0")</f>
        <v>7</v>
      </c>
      <c r="S23" s="23">
        <f>COUNTIF(S5:S11,"&gt;0")</f>
        <v>6</v>
      </c>
      <c r="T23" s="23">
        <f>COUNTIF(T5:T11,"&gt;0")</f>
        <v>6</v>
      </c>
      <c r="U23" s="23">
        <f>COUNTIF(U5:U11,"&gt;0")</f>
        <v>5</v>
      </c>
      <c r="V23" s="23">
        <f>COUNTIF(V5:V11,"&gt;0")</f>
        <v>7</v>
      </c>
      <c r="W23" s="23">
        <f>COUNTIF(W5:W11,"&gt;0")</f>
        <v>5</v>
      </c>
      <c r="X23" s="23">
        <f>COUNTIF(X5:X11,"&gt;0")</f>
        <v>5</v>
      </c>
      <c r="Y23" s="23">
        <f>COUNTIF(Y5:Y11,"&gt;0")</f>
        <v>7</v>
      </c>
      <c r="Z23" s="23">
        <f>COUNTIF(Z5:Z11,"&gt;0")</f>
        <v>5</v>
      </c>
      <c r="AA23" s="23">
        <f>COUNTIF(AA5:AA11,"&gt;0")</f>
        <v>2</v>
      </c>
      <c r="AB23" s="23">
        <f>COUNTIF(AB5:AB11,"&gt;0")</f>
        <v>4</v>
      </c>
      <c r="AC23" s="23">
        <f>COUNTIF(AC5:AC11,"&gt;0")</f>
        <v>6</v>
      </c>
      <c r="AD23" s="23">
        <f>COUNTIF(AD5:AD11,"&gt;0")</f>
        <v>3</v>
      </c>
      <c r="AE23" s="23">
        <f>COUNTIF(AE5:AE11,"&gt;0")</f>
        <v>3</v>
      </c>
    </row>
    <row r="24" spans="11:31" ht="67.5">
      <c r="K24" s="15" t="s">
        <v>79</v>
      </c>
      <c r="L24" s="24">
        <f>L23/$L$25*100</f>
        <v>85.71428571428571</v>
      </c>
      <c r="M24" s="24">
        <f aca="true" t="shared" si="6" ref="M24:AE24">M23/$L$25*100</f>
        <v>85.71428571428571</v>
      </c>
      <c r="N24" s="24">
        <f t="shared" si="6"/>
        <v>100</v>
      </c>
      <c r="O24" s="24">
        <f t="shared" si="6"/>
        <v>100</v>
      </c>
      <c r="P24" s="24">
        <f t="shared" si="6"/>
        <v>85.71428571428571</v>
      </c>
      <c r="Q24" s="24">
        <f t="shared" si="6"/>
        <v>85.71428571428571</v>
      </c>
      <c r="R24" s="24">
        <f t="shared" si="6"/>
        <v>100</v>
      </c>
      <c r="S24" s="24">
        <f t="shared" si="6"/>
        <v>85.71428571428571</v>
      </c>
      <c r="T24" s="24">
        <f t="shared" si="6"/>
        <v>85.71428571428571</v>
      </c>
      <c r="U24" s="24">
        <f t="shared" si="6"/>
        <v>71.42857142857143</v>
      </c>
      <c r="V24" s="24">
        <f t="shared" si="6"/>
        <v>100</v>
      </c>
      <c r="W24" s="24">
        <f t="shared" si="6"/>
        <v>71.42857142857143</v>
      </c>
      <c r="X24" s="24">
        <f t="shared" si="6"/>
        <v>71.42857142857143</v>
      </c>
      <c r="Y24" s="24">
        <f t="shared" si="6"/>
        <v>100</v>
      </c>
      <c r="Z24" s="24">
        <f t="shared" si="6"/>
        <v>71.42857142857143</v>
      </c>
      <c r="AA24" s="24">
        <f t="shared" si="6"/>
        <v>28.57142857142857</v>
      </c>
      <c r="AB24" s="24">
        <f t="shared" si="6"/>
        <v>57.14285714285714</v>
      </c>
      <c r="AC24" s="24">
        <f t="shared" si="6"/>
        <v>85.71428571428571</v>
      </c>
      <c r="AD24" s="24">
        <f t="shared" si="6"/>
        <v>42.857142857142854</v>
      </c>
      <c r="AE24" s="24">
        <f t="shared" si="6"/>
        <v>42.857142857142854</v>
      </c>
    </row>
    <row r="25" spans="11:27" ht="15">
      <c r="K25" s="25" t="s">
        <v>80</v>
      </c>
      <c r="L25" s="26">
        <f>COUNTA(K5:K11)</f>
        <v>7</v>
      </c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</row>
    <row r="26" ht="15" hidden="1"/>
    <row r="27" ht="15" hidden="1"/>
    <row r="28" ht="15" hidden="1"/>
    <row r="29" ht="15" hidden="1"/>
    <row r="30" ht="15" hidden="1"/>
    <row r="31" ht="15" hidden="1"/>
    <row r="32" ht="15" hidden="1"/>
    <row r="33" ht="15" hidden="1"/>
    <row r="34" ht="15" hidden="1"/>
    <row r="35" ht="15" hidden="1"/>
    <row r="36" ht="15" hidden="1"/>
    <row r="37" ht="15" hidden="1"/>
    <row r="38" ht="15" hidden="1"/>
    <row r="39" ht="15" hidden="1"/>
    <row r="40" ht="15" hidden="1"/>
    <row r="41" ht="15" hidden="1"/>
    <row r="42" ht="15" hidden="1"/>
    <row r="43" ht="15" hidden="1"/>
    <row r="44" ht="15" hidden="1"/>
    <row r="45" ht="15" hidden="1"/>
    <row r="46" ht="15" hidden="1"/>
    <row r="47" ht="15" hidden="1"/>
    <row r="48" ht="15" hidden="1"/>
    <row r="49" ht="15" hidden="1"/>
    <row r="50" ht="15" hidden="1"/>
    <row r="51" ht="15" hidden="1"/>
    <row r="52" ht="15" hidden="1"/>
    <row r="53" ht="15" hidden="1"/>
    <row r="54" ht="15" hidden="1"/>
    <row r="55" ht="15" hidden="1"/>
    <row r="56" ht="15" hidden="1"/>
    <row r="57" ht="15" hidden="1"/>
    <row r="58" ht="15" hidden="1"/>
    <row r="59" ht="15" hidden="1"/>
    <row r="60" ht="15" hidden="1"/>
    <row r="61" ht="15" hidden="1"/>
    <row r="62" ht="15" hidden="1"/>
    <row r="63" ht="15" hidden="1"/>
    <row r="64" ht="15" hidden="1"/>
    <row r="65" ht="15" hidden="1"/>
    <row r="66" ht="15" hidden="1"/>
    <row r="67" ht="15" hidden="1"/>
    <row r="68" ht="15" hidden="1"/>
    <row r="69" ht="15" hidden="1"/>
    <row r="70" ht="15" hidden="1"/>
    <row r="71" ht="15" hidden="1"/>
    <row r="72" ht="15" hidden="1"/>
    <row r="73" ht="15" hidden="1"/>
    <row r="74" ht="15" hidden="1"/>
    <row r="75" ht="15" hidden="1"/>
    <row r="76" ht="15" hidden="1"/>
    <row r="77" ht="15" hidden="1"/>
    <row r="78" ht="15" hidden="1"/>
    <row r="79" ht="15" hidden="1"/>
    <row r="80" ht="15" hidden="1"/>
    <row r="81" ht="15" hidden="1"/>
    <row r="82" ht="15" hidden="1"/>
    <row r="83" ht="15" hidden="1"/>
    <row r="84" ht="15" hidden="1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/>
    <row r="122" ht="15"/>
    <row r="123" ht="15"/>
    <row r="124" ht="15"/>
    <row r="125" ht="15"/>
    <row r="126" ht="15"/>
    <row r="127" ht="15"/>
    <row r="128" ht="15"/>
    <row r="129" ht="15"/>
    <row r="130" ht="15"/>
    <row r="131" ht="15"/>
    <row r="132" ht="15"/>
    <row r="133" ht="15"/>
    <row r="134" ht="15"/>
    <row r="135" ht="15"/>
    <row r="136" ht="15"/>
    <row r="137" ht="15"/>
    <row r="138" ht="15"/>
    <row r="139" ht="15"/>
    <row r="140" ht="15"/>
    <row r="141" ht="15"/>
    <row r="142" ht="15"/>
    <row r="143" ht="15"/>
    <row r="144" ht="15"/>
    <row r="145" ht="15"/>
    <row r="146" ht="15"/>
    <row r="147" ht="15"/>
    <row r="148" ht="15"/>
    <row r="149" ht="15"/>
    <row r="150" ht="15"/>
    <row r="151" ht="15"/>
    <row r="152" ht="15"/>
    <row r="153" ht="15"/>
    <row r="154" ht="15"/>
    <row r="155" ht="15"/>
    <row r="156" ht="15"/>
    <row r="157" ht="15"/>
    <row r="158" ht="15"/>
    <row r="159" ht="15"/>
    <row r="160" ht="15"/>
    <row r="161" ht="15"/>
    <row r="162" ht="15"/>
    <row r="163" ht="15"/>
    <row r="164" ht="15"/>
    <row r="165" ht="15"/>
    <row r="166" ht="15"/>
    <row r="167" ht="15"/>
    <row r="168" ht="15"/>
    <row r="169" ht="15"/>
    <row r="170" ht="15"/>
    <row r="171" ht="15"/>
    <row r="172" ht="15"/>
    <row r="173" ht="15"/>
    <row r="174" ht="15"/>
    <row r="175" ht="15"/>
    <row r="176" ht="15"/>
    <row r="177" ht="15"/>
    <row r="178" ht="15"/>
    <row r="179" ht="15"/>
    <row r="180" ht="15"/>
    <row r="181" ht="15"/>
    <row r="182" ht="15"/>
    <row r="183" ht="15"/>
    <row r="184" ht="15"/>
    <row r="185" ht="15"/>
    <row r="186" ht="15"/>
    <row r="187" ht="15"/>
    <row r="188" ht="15"/>
    <row r="189" ht="15"/>
    <row r="190" ht="15"/>
    <row r="191" ht="15"/>
    <row r="192" ht="15"/>
    <row r="193" ht="15"/>
    <row r="194" ht="15"/>
    <row r="195" ht="15"/>
    <row r="196" ht="15"/>
    <row r="197" ht="15"/>
    <row r="198" ht="15"/>
    <row r="199" ht="15"/>
    <row r="200" ht="15"/>
    <row r="201" ht="15"/>
    <row r="202" ht="15"/>
    <row r="203" ht="15"/>
    <row r="204" ht="15"/>
    <row r="205" ht="15"/>
    <row r="206" ht="15"/>
    <row r="207" ht="15"/>
    <row r="208" ht="15"/>
    <row r="209" ht="15"/>
    <row r="210" ht="15"/>
    <row r="211" ht="15"/>
    <row r="212" ht="15"/>
    <row r="213" ht="15"/>
    <row r="214" ht="15"/>
    <row r="215" ht="15"/>
    <row r="216" ht="15"/>
    <row r="217" ht="15"/>
    <row r="218" ht="15"/>
    <row r="219" ht="15"/>
    <row r="220" ht="15"/>
    <row r="221" ht="15"/>
    <row r="222" ht="15"/>
    <row r="223" ht="15"/>
    <row r="224" ht="15"/>
    <row r="225" ht="15"/>
    <row r="226" ht="15"/>
    <row r="227" ht="15"/>
    <row r="228" ht="15"/>
    <row r="229" ht="15"/>
    <row r="230" ht="15"/>
    <row r="231" ht="15"/>
    <row r="232" ht="15"/>
    <row r="233" ht="15"/>
    <row r="234" ht="15"/>
    <row r="235" ht="15"/>
    <row r="236" ht="15"/>
    <row r="237" ht="15"/>
    <row r="238" ht="15"/>
    <row r="239" ht="15"/>
    <row r="240" ht="15"/>
    <row r="241" ht="15"/>
    <row r="242" ht="15"/>
    <row r="243" ht="15"/>
    <row r="244" ht="15"/>
    <row r="245" ht="15"/>
    <row r="246" ht="15"/>
    <row r="247" ht="15"/>
    <row r="248" ht="15"/>
    <row r="249" ht="15"/>
    <row r="250" ht="15"/>
    <row r="251" ht="15"/>
    <row r="252" ht="15"/>
    <row r="253" ht="15"/>
    <row r="254" ht="15"/>
    <row r="255" ht="15"/>
    <row r="256" ht="15"/>
    <row r="257" ht="15"/>
    <row r="258" ht="15"/>
    <row r="259" ht="15"/>
    <row r="260" ht="15"/>
    <row r="261" ht="15"/>
    <row r="262" ht="15"/>
    <row r="263" ht="15"/>
    <row r="264" ht="15"/>
    <row r="265" ht="15"/>
    <row r="266" ht="15"/>
    <row r="267" ht="15"/>
    <row r="268" ht="15"/>
    <row r="269" ht="15"/>
    <row r="270" ht="15"/>
    <row r="271" ht="15"/>
    <row r="272" ht="15"/>
    <row r="273" ht="15"/>
    <row r="274" ht="15"/>
    <row r="275" ht="15"/>
    <row r="276" ht="15"/>
    <row r="277" ht="15"/>
    <row r="278" ht="15"/>
    <row r="279" ht="15"/>
    <row r="280" ht="15"/>
    <row r="281" ht="15"/>
    <row r="282" ht="15"/>
    <row r="283" ht="15"/>
    <row r="284" ht="15"/>
    <row r="285" ht="15"/>
    <row r="286" ht="15"/>
    <row r="287" ht="15"/>
    <row r="288" ht="15"/>
    <row r="289" ht="15"/>
    <row r="290" ht="15"/>
    <row r="291" ht="15"/>
    <row r="292" ht="15"/>
    <row r="293" ht="15"/>
    <row r="294" ht="15"/>
    <row r="295" ht="15"/>
    <row r="296" ht="15"/>
    <row r="297" ht="15"/>
    <row r="298" ht="15"/>
    <row r="299" ht="15"/>
    <row r="300" ht="15"/>
    <row r="301" ht="15"/>
    <row r="302" ht="15"/>
    <row r="303" ht="15"/>
    <row r="304" ht="15"/>
    <row r="305" ht="15"/>
    <row r="306" ht="15"/>
    <row r="307" ht="15"/>
    <row r="308" ht="15"/>
    <row r="309" ht="15"/>
    <row r="310" ht="15"/>
    <row r="311" ht="15"/>
    <row r="312" ht="15"/>
    <row r="313" ht="15"/>
    <row r="314" ht="15"/>
    <row r="315" ht="15"/>
    <row r="316" ht="15"/>
    <row r="317" ht="15"/>
    <row r="318" ht="15"/>
    <row r="319" ht="15"/>
    <row r="320" ht="15"/>
    <row r="321" ht="15"/>
    <row r="322" ht="15"/>
    <row r="323" ht="15"/>
  </sheetData>
  <sheetProtection/>
  <mergeCells count="29">
    <mergeCell ref="A3:A4"/>
    <mergeCell ref="B3:B4"/>
    <mergeCell ref="C3:C4"/>
    <mergeCell ref="D3:D4"/>
    <mergeCell ref="B1:AJ1"/>
    <mergeCell ref="B2:AJ2"/>
    <mergeCell ref="L3:AC3"/>
    <mergeCell ref="AD3:AE3"/>
    <mergeCell ref="E3:E4"/>
    <mergeCell ref="F3:F4"/>
    <mergeCell ref="AJ3:AJ4"/>
    <mergeCell ref="G3:G4"/>
    <mergeCell ref="K3:K4"/>
    <mergeCell ref="AF3:AF4"/>
    <mergeCell ref="AG3:AG4"/>
    <mergeCell ref="AH3:AH4"/>
    <mergeCell ref="AI3:AI4"/>
    <mergeCell ref="H3:H4"/>
    <mergeCell ref="I3:I4"/>
    <mergeCell ref="J3:J4"/>
    <mergeCell ref="L21:S21"/>
    <mergeCell ref="T15:U16"/>
    <mergeCell ref="T17:U17"/>
    <mergeCell ref="L19:S19"/>
    <mergeCell ref="L20:S20"/>
    <mergeCell ref="L15:M15"/>
    <mergeCell ref="N15:O15"/>
    <mergeCell ref="P15:Q15"/>
    <mergeCell ref="R15:S15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Comcity</dc:creator>
  <cp:keywords/>
  <dc:description/>
  <cp:lastModifiedBy>Us1</cp:lastModifiedBy>
  <dcterms:created xsi:type="dcterms:W3CDTF">2019-06-02T13:37:09Z</dcterms:created>
  <dcterms:modified xsi:type="dcterms:W3CDTF">2019-06-08T08:39:51Z</dcterms:modified>
  <cp:category/>
  <cp:version/>
  <cp:contentType/>
  <cp:contentStatus/>
</cp:coreProperties>
</file>